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C:\Users\Will\Dropbox\Scope Research\Research\Segment Reports\"/>
    </mc:Choice>
  </mc:AlternateContent>
  <xr:revisionPtr revIDLastSave="0" documentId="8_{E8B9D762-E2B4-4C9E-94FB-3C1F1E9948A6}" xr6:coauthVersionLast="46" xr6:coauthVersionMax="46" xr10:uidLastSave="{00000000-0000-0000-0000-000000000000}"/>
  <bookViews>
    <workbookView xWindow="-108" yWindow="-108" windowWidth="23256" windowHeight="12576" activeTab="1" xr2:uid="{3D35026B-65F1-4975-A290-0977127D5EAA}"/>
  </bookViews>
  <sheets>
    <sheet name="Info" sheetId="7" r:id="rId1"/>
    <sheet name="Transaction Database" sheetId="2" r:id="rId2"/>
    <sheet name="Benchmarks" sheetId="3" r:id="rId3"/>
    <sheet name="Terms" sheetId="6" r:id="rId4"/>
  </sheets>
  <definedNames>
    <definedName name="_xlnm._FilterDatabase" localSheetId="1" hidden="1">'Transaction Database'!$A$1:$T$7</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12" i="3" l="1"/>
  <c r="H10" i="3"/>
  <c r="G10" i="3"/>
  <c r="F10" i="3"/>
  <c r="D10" i="3"/>
  <c r="C10" i="3"/>
  <c r="B10" i="3"/>
  <c r="H8" i="3"/>
  <c r="G8" i="3"/>
  <c r="F8" i="3"/>
  <c r="D8" i="3"/>
  <c r="C8" i="3"/>
  <c r="B8" i="3"/>
  <c r="H7" i="3"/>
  <c r="G7" i="3"/>
  <c r="F7" i="3"/>
  <c r="D7" i="3"/>
  <c r="C7" i="3"/>
  <c r="B7" i="3"/>
  <c r="H6" i="3"/>
  <c r="G6" i="3"/>
  <c r="F6" i="3"/>
  <c r="D6" i="3"/>
  <c r="C6" i="3"/>
  <c r="B6" i="3"/>
  <c r="H5" i="3"/>
  <c r="G5" i="3"/>
  <c r="F5" i="3"/>
  <c r="D5" i="3"/>
  <c r="C5" i="3"/>
  <c r="B5" i="3"/>
  <c r="H4" i="3"/>
  <c r="G4" i="3"/>
  <c r="F4" i="3"/>
  <c r="D4" i="3"/>
  <c r="C4" i="3"/>
  <c r="B4" i="3"/>
</calcChain>
</file>

<file path=xl/sharedStrings.xml><?xml version="1.0" encoding="utf-8"?>
<sst xmlns="http://schemas.openxmlformats.org/spreadsheetml/2006/main" count="192" uniqueCount="151">
  <si>
    <t>ID</t>
  </si>
  <si>
    <t>Type</t>
  </si>
  <si>
    <t>Date</t>
  </si>
  <si>
    <t>Multiple</t>
  </si>
  <si>
    <t>Deal Size</t>
  </si>
  <si>
    <t>Target</t>
  </si>
  <si>
    <t>Acquirer</t>
  </si>
  <si>
    <t>State</t>
  </si>
  <si>
    <t>Level</t>
  </si>
  <si>
    <t>Ownership</t>
  </si>
  <si>
    <t>Price (EV)</t>
  </si>
  <si>
    <t>Date of Financials</t>
  </si>
  <si>
    <t>Revenue</t>
  </si>
  <si>
    <t>EBITDA</t>
  </si>
  <si>
    <t>EBITDA Margin</t>
  </si>
  <si>
    <t>Price to Revenue</t>
  </si>
  <si>
    <t>Price to EBITDA</t>
  </si>
  <si>
    <t>Source</t>
  </si>
  <si>
    <t>Description</t>
  </si>
  <si>
    <t>Controlling</t>
  </si>
  <si>
    <t>$10m-$50m</t>
  </si>
  <si>
    <t>$50m-$200m</t>
  </si>
  <si>
    <t>Size Characteristics</t>
  </si>
  <si>
    <t>EBITDA Margins</t>
  </si>
  <si>
    <t>Revenue Multiple</t>
  </si>
  <si>
    <t>EBITDA Multiple</t>
  </si>
  <si>
    <t>10th Percentile</t>
  </si>
  <si>
    <t>25th Percentile</t>
  </si>
  <si>
    <t>Median</t>
  </si>
  <si>
    <t>75th Percentile</t>
  </si>
  <si>
    <t>90th Percentile</t>
  </si>
  <si>
    <t>Average</t>
  </si>
  <si>
    <t>Transaction Count</t>
  </si>
  <si>
    <t>Terms and Conditions</t>
  </si>
  <si>
    <t>​</t>
  </si>
  <si>
    <t>1. Applicability of Terms and Conditions.</t>
  </si>
  <si>
    <t>This Agreements applies to all Transaction Data (as these are defined below) that Scope provides to a purchaser (“Purchaser”). By placing an order for Transaction Data, you become a Purchaser and are accepting all rights granted and responsibilites included in this Agreement. "Transaction Data" means the information that Scope provides under this Agreement via our website or other online services, including all data, alterations, modifications or updates thereof.</t>
  </si>
  <si>
    <t>2. Limited Use License.</t>
  </si>
  <si>
    <t>Under this Agreement, Purchaser is granted a nonexclusive, revocable, nontransferable right and license to access and use purchased Transaction Data.</t>
  </si>
  <si>
    <t>Purchaser may not include Transaction Data in public materials such as marketing documents, articles, or any other public format, without written permission. The Transaction Data may however, be utilized for private use, which includes private client deliverables and/or presentations. Purchaser will not reproduce, modify, sell or in any other way utilize the Transaction Data except as expressly provided for within this Agreement.</t>
  </si>
  <si>
    <t>Scope reserves the right to review and limit usage if deemed harmful to Scope's business.</t>
  </si>
  <si>
    <t>Scope may provide the source data for specific transactions upon request and at the sole discretion of Scope.</t>
  </si>
  <si>
    <t>3. Copyright.</t>
  </si>
  <si>
    <t>The Transaction Data and its contents are subject to copyright protection, and all other rights of Scope under the laws of the United States and the country of use.</t>
  </si>
  <si>
    <t>4. Warranties.</t>
  </si>
  <si>
    <t>While Scope makes good faith efforts to ensure that the Transaction Data is complete and accurate, Scope does not warrant completeness or accuracy. No other warranties are made. The Purchaser assumes sole responsibility for use of the Transaction Data and agrees to indemnify and hold Scope harmless from any liability or claim of any person arising from its use.</t>
  </si>
  <si>
    <t>5. General.</t>
  </si>
  <si>
    <t>a) This Agreement constitutes the entire agreement of the parties and supersedes any prior communication between the parties with respect to the subject matter hereof and can only be amended in writing.</t>
  </si>
  <si>
    <t>b) The Purchaser may not assign or transfer its rights under this Agreement.</t>
  </si>
  <si>
    <t>c) This Agreement is governed by the laws of Georgia. Scope and the Purchaser will submit all disputes arising out of or related to this Agreement to arbitration pursuant to the Expedited Procedures of the Commercial Arbitration Rules ("Rules") of the American Arbitration Association ("AAA").</t>
  </si>
  <si>
    <t>Privacy Policy</t>
  </si>
  <si>
    <t>Protecting your private information is our priority. Scope Research, Inc. ("Scope") is pleased to provide to you its site(s), transaction data, application(s), content, and services, including but not limited to Scope Research web and mobile applications used to provide transaction data (the "App") (collectively, the "Services"). The Terms of Use and this Privacy Policy govern your use and our provision of the Services. By using Scope, you consent to the data practices described in this statement.</t>
  </si>
  <si>
    <t>This Privacy Policy explains how Scope treats the information provided or collected on our website and our Services, including but not limited to the App.</t>
  </si>
  <si>
    <t>This Privacy Policy also sets forth (i) the measures we take to secure your information and (ii) the options you have regarding the use and disclosure of your information.</t>
  </si>
  <si>
    <t>By using our Services, you accept and agree to the terms of this Privacy Policy.</t>
  </si>
  <si>
    <t>Information We Collect</t>
  </si>
  <si>
    <t>We collect personal and non-personal information as further described below:</t>
  </si>
  <si>
    <t>Information You Provide:</t>
  </si>
  <si>
    <t>When you enter information in the App, or other Services, or when you provide it to us in any other way, we receive and store that information. This includes information you provide when you request information via the Site, when you register for an account using the App, and when you input information into the App as you use it. You can always choose not to provide certain information, but your use of some of our features may be limited or restricted if you choose to do so. We use the information that you provide for our own, internal business purposes, such purposes as responding to your requests, providing the Services, and communicating with you.</t>
  </si>
  <si>
    <t>Technical Information:</t>
  </si>
  <si>
    <t>We may receive certain technical information when you use our Services, including browsing information (date, time, page views), usage data (queries, data usage), your device identifier and IP address, and notifications when you open emails that we send you. We use this information to provide the Services to you, to customize your experience using the Services, and/or improve the Services over time.</t>
  </si>
  <si>
    <t>Information from Mobile Devices:</t>
  </si>
  <si>
    <t>When you access or use our Services using a mobile device, we may receive additional information about and from that mobile device, including a unique identifier for your device.</t>
  </si>
  <si>
    <t>Cookies and Anonymous Identifiers:</t>
  </si>
  <si>
    <t>We use various technologies to collect and store information about your use of the Services through the use of cookies, web beacons and other anonymous identifiers. Cookies are small data files that are stored on the hard drive of the computer or device you use to view a web site. Every computer or device that accesses the Services may be assigned a unique cookie by us. Web Beacons are graphic image files imbedded in a web page typically used to monitor activity on a web page and send back to its home server (which can belong to the host site, a network advertiser or some other third party) information from your browser, such as your IP address, the URL of the page on which the web beacon is located, the type of browser that is accessing the site and the ID number of any cookies on your computer previously placed by that server. The Help feature on most browsers will tell you how to prevent your browser from accepting new cookies, how to have the browser notify you when you receive a new cookie, or how to disable cookies altogether. Additionally, you can disable or delete similar data used by browser add-ons, such as Flash cookies, by changing the add-on's settings or visiting the website of its manufacturer.</t>
  </si>
  <si>
    <t>Server Logs:</t>
  </si>
  <si>
    <t>When you use our Services, we may automatically collect and store information, including the categories of information summarized above, in our server logs. This may include details of how you used our Services, such as number and type of queries, IP address, device event information, and cookies and other anonymous identifier information.</t>
  </si>
  <si>
    <t>Local Storage:</t>
  </si>
  <si>
    <t>In addition to collecting and storing information in our servers, we may collect and store your information (including personal information) locally on your device using technologies such as browser web storage and application data caches.</t>
  </si>
  <si>
    <t>Use of Your Information</t>
  </si>
  <si>
    <t>We access and use your information for the specific purposes described above, and more generally for the purposes described below:</t>
  </si>
  <si>
    <t>To provide you with the Services.</t>
  </si>
  <si>
    <t>To communicate with you about your account and your transactions with our Services.</t>
  </si>
  <si>
    <t>To provide you with information about features of our Services and updates to our policies (including this Privacy Policy).</t>
  </si>
  <si>
    <t>Subject to local law and any choices and controls available to you, to personalize the content and experiences we provide to you.</t>
  </si>
  <si>
    <t>To optimize and improve our Services over time.</t>
  </si>
  <si>
    <t>To detect, investigate and prevent activities that may violate our policies or applicable law.</t>
  </si>
  <si>
    <t>Sharing Your Information</t>
  </si>
  <si>
    <t>Excepted as described below, we do not share your information with third parties.</t>
  </si>
  <si>
    <t>Third-Party Service Providers:</t>
  </si>
  <si>
    <t>We engage the services of other companies and individuals to perform certain functions on our behalf. Examples include hosting, marketing and social media functions (including sending surveys, email, and other communications), analyzing data, providing search results and links (including paid listings and links), processing payments, and providing customer service. These providers have access to personal information on an as-needed basis to perform the specific function for which they were engaged, but they may not use personal information for any other purposes.</t>
  </si>
  <si>
    <t>Aggregate Information:</t>
  </si>
  <si>
    <t>We may share aggregated, non-personally identifiable information with the public and/or third parties (such as partners, investors, advertisers, and service providers).</t>
  </si>
  <si>
    <t>Corporate Transactions:</t>
  </si>
  <si>
    <t>In the event that we are involved in a corporate event, such as a merger, acquisition, asset sale or an investment event, we may share your information with those parties on an as-needed basis, provided that all such parties must be subject to a contractual obligation to keep that information confidential, and provided that you will be given notice before your information is transferred or becomes subject to a different privacy policy.</t>
  </si>
  <si>
    <t>Links to Other Websites and Apps</t>
  </si>
  <si>
    <t>Our Services may include links to other websites and/or mobile applications. Once you leave our Services, the collection and use of your information is subject to the privacy policies of the applicable third party. Those websites and mobile applications are not governed by this Privacy Policy and we do not control how those third party websites and/or mobile applications use your data once you leave our Services.</t>
  </si>
  <si>
    <t>Data Security &amp; Integrity</t>
  </si>
  <si>
    <t>The security, integrity and confidentiality of your information are extremely important to us. We have chosen our vendors with care to ensure they have strong administrative and physical security measures that are designed to protect your information from unauthorized access, disclosure, use and modification. Please be aware though that, despite our efforts, no security measures are impenetrable.</t>
  </si>
  <si>
    <t>Changes to Privacy Notice</t>
  </si>
  <si>
    <t>From time to time, we may change this Privacy Policy. We will post any privacy policy changes on this page and, if the changes are significant, we will provide a more prominent notice. We will also keep prior versions of this Privacy Policy in an archive for your review.</t>
  </si>
  <si>
    <t>Contact Information</t>
  </si>
  <si>
    <t>Scope welcomes your questions or comments regarding this Privacy Policy. If you believe that Scope has not adhered to this Policy, please contact Scope at admin@scoperesearch.co.</t>
  </si>
  <si>
    <t>Effective as of January 1, 2017</t>
  </si>
  <si>
    <t>Segment</t>
  </si>
  <si>
    <t>Market Data</t>
  </si>
  <si>
    <t>Home-Based Services</t>
  </si>
  <si>
    <t>Hospice</t>
  </si>
  <si>
    <t>$0-$10m</t>
  </si>
  <si>
    <t>West Virginia Caring</t>
  </si>
  <si>
    <t>Hospice Care Corporation</t>
  </si>
  <si>
    <t>WV</t>
  </si>
  <si>
    <t>Est. 2019</t>
  </si>
  <si>
    <t>CON filings</t>
  </si>
  <si>
    <t>Hospitals</t>
  </si>
  <si>
    <t>Hospital: Rehabilitation</t>
  </si>
  <si>
    <t>Marlton Rehabilitation Hospital</t>
  </si>
  <si>
    <t>Kessler Institute for Rehabilitation, Inc.</t>
  </si>
  <si>
    <t>NJ</t>
  </si>
  <si>
    <t>Annualized 10/31/2016</t>
  </si>
  <si>
    <t>CON filings and cost reports</t>
  </si>
  <si>
    <t>According to the CON filing, the purchase price was approximately $55.5m. Revenue and EBITDA from the cost reports for 2016 (prior to the transaction date).</t>
  </si>
  <si>
    <t>Specialty Outpatient Services</t>
  </si>
  <si>
    <t>ASC: Endoscopy</t>
  </si>
  <si>
    <t>Midwest Endoscopy Center, LLC</t>
  </si>
  <si>
    <t>Edward-Elmhurst Healthcare</t>
  </si>
  <si>
    <t>IL</t>
  </si>
  <si>
    <t>Annualized YTD</t>
  </si>
  <si>
    <t>Behavioral Health</t>
  </si>
  <si>
    <t>Behavioral: Inpatient Addiction</t>
  </si>
  <si>
    <t>Revenue Only</t>
  </si>
  <si>
    <t>Elements Behavioral Healthcare</t>
  </si>
  <si>
    <t>Platinum Health Care/BlueMountain Capital</t>
  </si>
  <si>
    <t>Various</t>
  </si>
  <si>
    <t>FY 2017</t>
  </si>
  <si>
    <t xml:space="preserve"> NMF </t>
  </si>
  <si>
    <t>Press releases and bankruptcy court filings</t>
  </si>
  <si>
    <t>According to the press release, Elements was acquired out of bankruptcy for $40m, and the sponsors expected to invest another $30m to fund operational improvements. Revenue and EBITDA disclosed in bankruptcy court filings. According to separate press reporting, Elements generated $30m in annual EBITDA as of early 2015, and could command as much as 12x that in a sale.</t>
  </si>
  <si>
    <t>Professional Services</t>
  </si>
  <si>
    <t>Physician Practices: Multi-Specialty</t>
  </si>
  <si>
    <t>$200m+</t>
  </si>
  <si>
    <t>DuPage Medical Group</t>
  </si>
  <si>
    <t>Ares Management L.P.</t>
  </si>
  <si>
    <t>LTM</t>
  </si>
  <si>
    <t>Press releases and bond rating releases</t>
  </si>
  <si>
    <t>According to the bond rating release, the purchase price included $889m of new equity (59% of purchase price), and debt of $620m (excludes line of credit). Revenue of $750m disclosed in the release and EBITDA estimated based on pro forma leverage of 5.5x according to the release.</t>
  </si>
  <si>
    <t>Dialysis</t>
  </si>
  <si>
    <t>U.S. Renal Care, Inc.</t>
  </si>
  <si>
    <t>According to the press release, the purchase price was $12.7m for a 55% interest (there was no debt). EBITDA and revenue are from the financial statements presented in valuation report included in the CON filing.</t>
  </si>
  <si>
    <t>According to the CON filing, the non-profit board of the predecessor entity (Hospice Care Corporation d/b/a West Virginia Caring) bought back the hospice business it sold to Capital Caring in 2016 based on the same financial terms ($7.35m). Revenue and EBITDa from the financial statements included in the filing.</t>
  </si>
  <si>
    <t>Purchases cannot be completed prior to agreement to these Terms and Conditions (or the “Agreement”). If you do not agree to these Terms and Conditions, please do not submit information to, or access information from, Scope Research, LLC ("Scope").</t>
  </si>
  <si>
    <t>The Purchaser agrees to cite “Scope Research” in any materials that utilize the Transaction Data.</t>
  </si>
  <si>
    <t>Scope Research</t>
  </si>
  <si>
    <t>Transaction Database</t>
  </si>
  <si>
    <t>This database tracks healthcare services transactions where reliable price to revenue and/or EBITDA multiples are announced publicly. We categorize each one by broad segment (e.g. professional practices) as well as the more narrow "type" (e.g. physician practices: dermatology). We also provide names of the parties, date, state, ownership percentage, and a description of our sources. The database is updated continuously and the formatted version is updated monthly.</t>
  </si>
  <si>
    <t>QUESTIONS?</t>
  </si>
  <si>
    <t>will@scoperesearch.co</t>
  </si>
  <si>
    <t>Bain Capital, Summit Partners, Revelstoke, et. al.</t>
  </si>
  <si>
    <t>According to the bond rating release, the purchase price was $2.7b. Revenue and adjusted EBITDA (less MI) from the financial statements disclosed in CON filing.</t>
  </si>
  <si>
    <t>Bond rating releases and financial statements</t>
  </si>
  <si>
    <t>FY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</si>
</sst>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0.0%"/>
    <numFmt numFmtId="165" formatCode="_(&quot;$&quot;* #,##0_);_(&quot;$&quot;* \(#,##0\);_(&quot;$&quot;* &quot;-&quot;??_);_(@_)"/>
    <numFmt numFmtId="166" formatCode="_(* #,##0.0_);_(* \(#,##0.0\);_(* &quot;-&quot;??_);_(@_)"/>
  </numFmts>
  <fonts count="23">
    <font>
      <sz val="9"/>
      <color theme="1"/>
      <name val="Open Sans"/>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b/>
      <sz val="10"/>
      <color theme="1"/>
      <name val="Arial"/>
      <family val="2"/>
    </font>
    <font>
      <sz val="11"/>
      <color theme="1"/>
      <name val="Calibri"/>
      <family val="2"/>
      <scheme val="minor"/>
    </font>
    <font>
      <u/>
      <sz val="11"/>
      <color theme="10"/>
      <name val="Calibri"/>
      <family val="2"/>
      <scheme val="minor"/>
    </font>
    <font>
      <u/>
      <sz val="10"/>
      <color theme="1"/>
      <name val="Arial"/>
      <family val="2"/>
    </font>
    <font>
      <b/>
      <sz val="10"/>
      <color rgb="FF2B364B"/>
      <name val="Arial"/>
      <family val="2"/>
    </font>
    <font>
      <sz val="10"/>
      <color rgb="FF2B364B"/>
      <name val="Arial"/>
      <family val="2"/>
    </font>
    <font>
      <b/>
      <sz val="12"/>
      <color rgb="FF000000"/>
      <name val="Arial"/>
      <family val="2"/>
    </font>
    <font>
      <sz val="10"/>
      <color rgb="FF000000"/>
      <name val="Arial"/>
      <family val="2"/>
    </font>
    <font>
      <sz val="9"/>
      <color rgb="FF000000"/>
      <name val="Arial"/>
      <family val="2"/>
    </font>
    <font>
      <b/>
      <sz val="9"/>
      <color rgb="FF000000"/>
      <name val="Arial"/>
      <family val="2"/>
    </font>
    <font>
      <i/>
      <sz val="9"/>
      <color rgb="FF000000"/>
      <name val="Arial"/>
      <family val="2"/>
    </font>
    <font>
      <sz val="22"/>
      <color rgb="FF2B364B"/>
      <name val="Arial"/>
      <family val="2"/>
    </font>
    <font>
      <sz val="9"/>
      <color theme="1"/>
      <name val="Arial"/>
      <family val="2"/>
    </font>
    <font>
      <sz val="14"/>
      <color rgb="FF7588AF"/>
      <name val="Arial"/>
      <family val="2"/>
    </font>
    <font>
      <b/>
      <sz val="9"/>
      <color theme="1"/>
      <name val="Arial"/>
      <family val="2"/>
    </font>
    <font>
      <u/>
      <sz val="9"/>
      <color rgb="FF7588AF"/>
      <name val="Arial"/>
      <family val="2"/>
    </font>
  </fonts>
  <fills count="4">
    <fill>
      <patternFill patternType="none"/>
    </fill>
    <fill>
      <patternFill patternType="gray125"/>
    </fill>
    <fill>
      <patternFill patternType="solid">
        <fgColor theme="0"/>
        <bgColor indexed="64"/>
      </patternFill>
    </fill>
    <fill>
      <patternFill patternType="solid">
        <fgColor rgb="FF2B364B"/>
        <bgColor indexed="64"/>
      </patternFill>
    </fill>
  </fills>
  <borders count="4">
    <border>
      <left/>
      <right/>
      <top/>
      <bottom/>
      <diagonal/>
    </border>
    <border>
      <left/>
      <right/>
      <top/>
      <bottom style="medium">
        <color auto="1"/>
      </bottom>
      <diagonal/>
    </border>
    <border>
      <left/>
      <right/>
      <top/>
      <bottom style="medium">
        <color rgb="FF2B364B"/>
      </bottom>
      <diagonal/>
    </border>
    <border>
      <left/>
      <right/>
      <top/>
      <bottom style="thin">
        <color rgb="FF2B364B"/>
      </bottom>
      <diagonal/>
    </border>
  </borders>
  <cellStyleXfs count="8">
    <xf numFmtId="0" fontId="0" fillId="0" borderId="0"/>
    <xf numFmtId="44" fontId="8" fillId="0" borderId="0" applyFont="0" applyFill="0" applyBorder="0" applyAlignment="0" applyProtection="0"/>
    <xf numFmtId="0" fontId="8" fillId="0" borderId="0"/>
    <xf numFmtId="9" fontId="8" fillId="0" borderId="0" applyFont="0" applyFill="0" applyBorder="0" applyAlignment="0" applyProtection="0"/>
    <xf numFmtId="43" fontId="8" fillId="0" borderId="0" applyFont="0" applyFill="0" applyBorder="0" applyAlignment="0" applyProtection="0"/>
    <xf numFmtId="0" fontId="9" fillId="0" borderId="0" applyNumberFormat="0" applyFill="0" applyBorder="0" applyAlignment="0" applyProtection="0"/>
    <xf numFmtId="0" fontId="8" fillId="0" borderId="0"/>
    <xf numFmtId="43" fontId="8" fillId="0" borderId="0" applyFont="0" applyFill="0" applyBorder="0" applyAlignment="0" applyProtection="0"/>
  </cellStyleXfs>
  <cellXfs count="60">
    <xf numFmtId="0" fontId="0" fillId="0" borderId="0" xfId="0"/>
    <xf numFmtId="0" fontId="7" fillId="2" borderId="0" xfId="2" applyFont="1" applyFill="1"/>
    <xf numFmtId="0" fontId="6" fillId="2" borderId="0" xfId="2" applyFont="1" applyFill="1"/>
    <xf numFmtId="14" fontId="6" fillId="2" borderId="0" xfId="2" applyNumberFormat="1" applyFont="1" applyFill="1"/>
    <xf numFmtId="164" fontId="6" fillId="2" borderId="0" xfId="3" applyNumberFormat="1" applyFont="1" applyFill="1"/>
    <xf numFmtId="165" fontId="6" fillId="2" borderId="0" xfId="1" applyNumberFormat="1" applyFont="1" applyFill="1"/>
    <xf numFmtId="43" fontId="6" fillId="2" borderId="0" xfId="4" applyFont="1" applyFill="1" applyAlignment="1">
      <alignment horizontal="right"/>
    </xf>
    <xf numFmtId="165" fontId="6" fillId="2" borderId="0" xfId="1" applyNumberFormat="1" applyFont="1" applyFill="1" applyAlignment="1">
      <alignment horizontal="right"/>
    </xf>
    <xf numFmtId="164" fontId="6" fillId="2" borderId="0" xfId="3" applyNumberFormat="1" applyFont="1" applyFill="1" applyAlignment="1">
      <alignment horizontal="right"/>
    </xf>
    <xf numFmtId="0" fontId="10" fillId="2" borderId="0" xfId="5" applyFont="1" applyFill="1" applyAlignment="1">
      <alignment vertical="center"/>
    </xf>
    <xf numFmtId="0" fontId="11" fillId="2" borderId="1" xfId="2" applyFont="1" applyFill="1" applyBorder="1" applyAlignment="1">
      <alignment wrapText="1"/>
    </xf>
    <xf numFmtId="14" fontId="11" fillId="2" borderId="1" xfId="2" applyNumberFormat="1" applyFont="1" applyFill="1" applyBorder="1" applyAlignment="1">
      <alignment wrapText="1"/>
    </xf>
    <xf numFmtId="164" fontId="11" fillId="2" borderId="1" xfId="3" applyNumberFormat="1" applyFont="1" applyFill="1" applyBorder="1" applyAlignment="1">
      <alignment wrapText="1"/>
    </xf>
    <xf numFmtId="165" fontId="11" fillId="2" borderId="1" xfId="1" applyNumberFormat="1" applyFont="1" applyFill="1" applyBorder="1" applyAlignment="1">
      <alignment horizontal="center" wrapText="1"/>
    </xf>
    <xf numFmtId="164" fontId="11" fillId="2" borderId="1" xfId="3" applyNumberFormat="1" applyFont="1" applyFill="1" applyBorder="1" applyAlignment="1">
      <alignment horizontal="center" wrapText="1"/>
    </xf>
    <xf numFmtId="166" fontId="11" fillId="2" borderId="1" xfId="4" applyNumberFormat="1" applyFont="1" applyFill="1" applyBorder="1" applyAlignment="1">
      <alignment horizontal="center" wrapText="1"/>
    </xf>
    <xf numFmtId="164" fontId="6" fillId="2" borderId="0" xfId="2" applyNumberFormat="1" applyFont="1" applyFill="1"/>
    <xf numFmtId="166" fontId="6" fillId="2" borderId="0" xfId="4" applyNumberFormat="1" applyFont="1" applyFill="1"/>
    <xf numFmtId="0" fontId="12" fillId="2" borderId="0" xfId="2" applyFont="1" applyFill="1"/>
    <xf numFmtId="0" fontId="11" fillId="2" borderId="2" xfId="2" applyFont="1" applyFill="1" applyBorder="1" applyAlignment="1">
      <alignment horizontal="center" wrapText="1"/>
    </xf>
    <xf numFmtId="166" fontId="11" fillId="2" borderId="2" xfId="2" applyNumberFormat="1" applyFont="1" applyFill="1" applyBorder="1" applyAlignment="1">
      <alignment horizontal="center" wrapText="1"/>
    </xf>
    <xf numFmtId="166" fontId="6" fillId="2" borderId="0" xfId="4" applyNumberFormat="1" applyFont="1" applyFill="1" applyAlignment="1">
      <alignment horizontal="right" wrapText="1"/>
    </xf>
    <xf numFmtId="43" fontId="11" fillId="2" borderId="1" xfId="4" applyFont="1" applyFill="1" applyBorder="1" applyAlignment="1">
      <alignment horizontal="center" wrapText="1"/>
    </xf>
    <xf numFmtId="0" fontId="4" fillId="2" borderId="0" xfId="2" applyFont="1" applyFill="1" applyAlignment="1">
      <alignment vertical="center"/>
    </xf>
    <xf numFmtId="14" fontId="4" fillId="2" borderId="0" xfId="2" applyNumberFormat="1" applyFont="1" applyFill="1" applyAlignment="1">
      <alignment vertical="center"/>
    </xf>
    <xf numFmtId="9" fontId="4" fillId="2" borderId="0" xfId="2" applyNumberFormat="1" applyFont="1" applyFill="1" applyAlignment="1">
      <alignment vertical="center"/>
    </xf>
    <xf numFmtId="164" fontId="4" fillId="2" borderId="0" xfId="3" applyNumberFormat="1" applyFont="1" applyFill="1" applyAlignment="1">
      <alignment vertical="center"/>
    </xf>
    <xf numFmtId="165" fontId="4" fillId="2" borderId="0" xfId="1" applyNumberFormat="1" applyFont="1" applyFill="1" applyAlignment="1">
      <alignment horizontal="right" vertical="center"/>
    </xf>
    <xf numFmtId="43" fontId="4" fillId="2" borderId="0" xfId="4" applyFont="1" applyFill="1" applyAlignment="1">
      <alignment horizontal="right" vertical="center"/>
    </xf>
    <xf numFmtId="164" fontId="4" fillId="2" borderId="0" xfId="3" applyNumberFormat="1" applyFont="1" applyFill="1" applyAlignment="1">
      <alignment horizontal="right" vertical="center"/>
    </xf>
    <xf numFmtId="166" fontId="4" fillId="2" borderId="0" xfId="4" applyNumberFormat="1" applyFont="1" applyFill="1" applyAlignment="1">
      <alignment horizontal="right" vertical="center" wrapText="1"/>
    </xf>
    <xf numFmtId="0" fontId="0" fillId="0" borderId="0" xfId="0" applyAlignment="1">
      <alignment vertical="center"/>
    </xf>
    <xf numFmtId="0" fontId="5" fillId="2" borderId="0" xfId="2" applyFont="1" applyFill="1" applyAlignment="1">
      <alignment vertical="center"/>
    </xf>
    <xf numFmtId="14" fontId="5" fillId="2" borderId="0" xfId="2" applyNumberFormat="1" applyFont="1" applyFill="1" applyAlignment="1">
      <alignment vertical="center"/>
    </xf>
    <xf numFmtId="164" fontId="5" fillId="2" borderId="0" xfId="3" applyNumberFormat="1" applyFont="1" applyFill="1" applyAlignment="1">
      <alignment horizontal="right" vertical="center"/>
    </xf>
    <xf numFmtId="165" fontId="5" fillId="2" borderId="0" xfId="1" applyNumberFormat="1" applyFont="1" applyFill="1" applyAlignment="1">
      <alignment vertical="center"/>
    </xf>
    <xf numFmtId="43" fontId="5" fillId="2" borderId="0" xfId="4" applyFont="1" applyFill="1" applyAlignment="1">
      <alignment horizontal="right" vertical="center"/>
    </xf>
    <xf numFmtId="165" fontId="5" fillId="2" borderId="0" xfId="1" applyNumberFormat="1" applyFont="1" applyFill="1" applyAlignment="1">
      <alignment horizontal="right" vertical="center"/>
    </xf>
    <xf numFmtId="166" fontId="5" fillId="2" borderId="0" xfId="4" applyNumberFormat="1" applyFont="1" applyFill="1" applyAlignment="1">
      <alignment horizontal="right" vertical="center" wrapText="1"/>
    </xf>
    <xf numFmtId="164" fontId="5" fillId="2" borderId="0" xfId="3" applyNumberFormat="1" applyFont="1" applyFill="1" applyAlignment="1">
      <alignment vertical="center"/>
    </xf>
    <xf numFmtId="165" fontId="4" fillId="2" borderId="0" xfId="1" applyNumberFormat="1" applyFont="1" applyFill="1" applyAlignment="1">
      <alignment vertical="center"/>
    </xf>
    <xf numFmtId="165" fontId="3" fillId="2" borderId="0" xfId="1" applyNumberFormat="1" applyFont="1" applyFill="1" applyAlignment="1">
      <alignment horizontal="right"/>
    </xf>
    <xf numFmtId="0" fontId="13" fillId="2" borderId="0" xfId="2" applyFont="1" applyFill="1"/>
    <xf numFmtId="0" fontId="2" fillId="2" borderId="0" xfId="2" applyFont="1" applyFill="1"/>
    <xf numFmtId="0" fontId="14" fillId="2" borderId="0" xfId="2" applyFont="1" applyFill="1"/>
    <xf numFmtId="0" fontId="15" fillId="2" borderId="0" xfId="2" applyFont="1" applyFill="1"/>
    <xf numFmtId="0" fontId="16" fillId="2" borderId="0" xfId="2" applyFont="1" applyFill="1"/>
    <xf numFmtId="0" fontId="17" fillId="2" borderId="0" xfId="2" applyFont="1" applyFill="1"/>
    <xf numFmtId="0" fontId="6" fillId="3" borderId="0" xfId="2" applyFont="1" applyFill="1"/>
    <xf numFmtId="0" fontId="6" fillId="2" borderId="3" xfId="2" applyFont="1" applyFill="1" applyBorder="1"/>
    <xf numFmtId="0" fontId="18" fillId="2" borderId="0" xfId="0" applyFont="1" applyFill="1"/>
    <xf numFmtId="0" fontId="19" fillId="2" borderId="0" xfId="0" applyFont="1" applyFill="1"/>
    <xf numFmtId="0" fontId="20" fillId="2" borderId="0" xfId="0" applyFont="1" applyFill="1"/>
    <xf numFmtId="0" fontId="21" fillId="2" borderId="0" xfId="0" applyFont="1" applyFill="1"/>
    <xf numFmtId="0" fontId="22" fillId="2" borderId="0" xfId="5" applyFont="1" applyFill="1"/>
    <xf numFmtId="0" fontId="19" fillId="2" borderId="0" xfId="2" applyFont="1" applyFill="1"/>
    <xf numFmtId="0" fontId="1" fillId="2" borderId="0" xfId="2" applyFont="1" applyFill="1" applyAlignment="1">
      <alignment vertical="center"/>
    </xf>
    <xf numFmtId="43" fontId="1" fillId="2" borderId="0" xfId="4" applyFont="1" applyFill="1" applyAlignment="1">
      <alignment horizontal="right" vertical="center"/>
    </xf>
    <xf numFmtId="0" fontId="15" fillId="0" borderId="0" xfId="0" applyFont="1" applyAlignment="1">
      <alignment horizontal="left" wrapText="1"/>
    </xf>
    <xf numFmtId="0" fontId="11" fillId="2" borderId="2" xfId="2" applyFont="1" applyFill="1" applyBorder="1" applyAlignment="1">
      <alignment horizontal="center"/>
    </xf>
  </cellXfs>
  <cellStyles count="8">
    <cellStyle name="Comma 2" xfId="4" xr:uid="{3F034B0A-EBD5-4505-93D9-92E1A3FAB09F}"/>
    <cellStyle name="Comma 3 3" xfId="7" xr:uid="{14E6D720-4C8D-4873-A64B-8A3C61383125}"/>
    <cellStyle name="Currency 2" xfId="1" xr:uid="{5353411C-A567-4E34-BE93-5F00945A88C3}"/>
    <cellStyle name="Hyperlink" xfId="5" builtinId="8"/>
    <cellStyle name="Normal" xfId="0" builtinId="0"/>
    <cellStyle name="Normal 2" xfId="2" xr:uid="{EAB9600C-E771-4F31-A325-A03AABB06596}"/>
    <cellStyle name="Normal 3 5" xfId="6" xr:uid="{B7408BC2-E9E3-473B-B086-97AD7FA1B3A7}"/>
    <cellStyle name="Percent 2" xfId="3" xr:uid="{14C876C6-4EA6-4443-A2B3-12CA31970790}"/>
  </cellStyles>
  <dxfs count="0"/>
  <tableStyles count="0" defaultTableStyle="TableStyleMedium2" defaultPivotStyle="PivotStyleLight16"/>
  <colors>
    <mruColors>
      <color rgb="FF2B364B"/>
      <color rgb="FFE0E9F4"/>
      <color rgb="FF8B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mailto:will@scoperesearch.co"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63E573-B24A-4E4A-AAD3-BC1272368738}">
  <sheetPr>
    <tabColor theme="8" tint="-0.499984740745262"/>
  </sheetPr>
  <dimension ref="A1:K110"/>
  <sheetViews>
    <sheetView workbookViewId="0">
      <selection activeCell="O9" sqref="O9"/>
    </sheetView>
  </sheetViews>
  <sheetFormatPr defaultColWidth="9.125" defaultRowHeight="11.4"/>
  <cols>
    <col min="1" max="16384" width="9.125" style="51"/>
  </cols>
  <sheetData>
    <row r="1" spans="1:11" ht="27.6">
      <c r="A1" s="50" t="s">
        <v>142</v>
      </c>
    </row>
    <row r="2" spans="1:11" ht="17.399999999999999">
      <c r="A2" s="52" t="s">
        <v>143</v>
      </c>
    </row>
    <row r="4" spans="1:11" ht="50.25" customHeight="1">
      <c r="A4" s="58" t="s">
        <v>144</v>
      </c>
      <c r="B4" s="58"/>
      <c r="C4" s="58"/>
      <c r="D4" s="58"/>
      <c r="E4" s="58"/>
      <c r="F4" s="58"/>
      <c r="G4" s="58"/>
      <c r="H4" s="58"/>
      <c r="I4" s="58"/>
      <c r="J4" s="58"/>
      <c r="K4" s="58"/>
    </row>
    <row r="6" spans="1:11" ht="12">
      <c r="A6" s="53" t="s">
        <v>145</v>
      </c>
    </row>
    <row r="7" spans="1:11">
      <c r="A7" s="54" t="s">
        <v>146</v>
      </c>
    </row>
    <row r="15" spans="1:11" ht="15.6">
      <c r="A15" s="42"/>
    </row>
    <row r="16" spans="1:11" ht="13.2">
      <c r="A16" s="44"/>
    </row>
    <row r="17" spans="1:1">
      <c r="A17" s="45"/>
    </row>
    <row r="18" spans="1:1">
      <c r="A18" s="55"/>
    </row>
    <row r="19" spans="1:1" ht="12">
      <c r="A19" s="46"/>
    </row>
    <row r="20" spans="1:1">
      <c r="A20" s="45"/>
    </row>
    <row r="21" spans="1:1">
      <c r="A21" s="55"/>
    </row>
    <row r="22" spans="1:1" ht="12">
      <c r="A22" s="46"/>
    </row>
    <row r="23" spans="1:1">
      <c r="A23" s="45"/>
    </row>
    <row r="24" spans="1:1">
      <c r="A24" s="55"/>
    </row>
    <row r="25" spans="1:1">
      <c r="A25" s="45"/>
    </row>
    <row r="26" spans="1:1">
      <c r="A26" s="55"/>
    </row>
    <row r="27" spans="1:1">
      <c r="A27" s="45"/>
    </row>
    <row r="28" spans="1:1">
      <c r="A28" s="55"/>
    </row>
    <row r="29" spans="1:1">
      <c r="A29" s="45"/>
    </row>
    <row r="30" spans="1:1">
      <c r="A30" s="55"/>
    </row>
    <row r="31" spans="1:1">
      <c r="A31" s="45"/>
    </row>
    <row r="32" spans="1:1">
      <c r="A32" s="55"/>
    </row>
    <row r="33" spans="1:1" ht="12">
      <c r="A33" s="46"/>
    </row>
    <row r="34" spans="1:1">
      <c r="A34" s="45"/>
    </row>
    <row r="35" spans="1:1">
      <c r="A35" s="55"/>
    </row>
    <row r="36" spans="1:1" ht="12">
      <c r="A36" s="46"/>
    </row>
    <row r="37" spans="1:1">
      <c r="A37" s="45"/>
    </row>
    <row r="38" spans="1:1">
      <c r="A38" s="55"/>
    </row>
    <row r="39" spans="1:1" ht="12">
      <c r="A39" s="46"/>
    </row>
    <row r="40" spans="1:1">
      <c r="A40" s="45"/>
    </row>
    <row r="41" spans="1:1">
      <c r="A41" s="45"/>
    </row>
    <row r="42" spans="1:1">
      <c r="A42" s="45"/>
    </row>
    <row r="43" spans="1:1">
      <c r="A43" s="55"/>
    </row>
    <row r="44" spans="1:1">
      <c r="A44" s="55"/>
    </row>
    <row r="45" spans="1:1" ht="12">
      <c r="A45" s="46"/>
    </row>
    <row r="46" spans="1:1" ht="12">
      <c r="A46" s="46"/>
    </row>
    <row r="47" spans="1:1">
      <c r="A47" s="45"/>
    </row>
    <row r="48" spans="1:1">
      <c r="A48" s="45"/>
    </row>
    <row r="49" spans="1:1">
      <c r="A49" s="45"/>
    </row>
    <row r="50" spans="1:1">
      <c r="A50" s="45"/>
    </row>
    <row r="51" spans="1:1">
      <c r="A51" s="45"/>
    </row>
    <row r="52" spans="1:1">
      <c r="A52" s="45"/>
    </row>
    <row r="53" spans="1:1">
      <c r="A53" s="45"/>
    </row>
    <row r="54" spans="1:1">
      <c r="A54" s="45"/>
    </row>
    <row r="55" spans="1:1" ht="12">
      <c r="A55" s="46"/>
    </row>
    <row r="56" spans="1:1">
      <c r="A56" s="45"/>
    </row>
    <row r="57" spans="1:1">
      <c r="A57" s="45"/>
    </row>
    <row r="58" spans="1:1">
      <c r="A58" s="47"/>
    </row>
    <row r="59" spans="1:1">
      <c r="A59" s="45"/>
    </row>
    <row r="60" spans="1:1">
      <c r="A60" s="45"/>
    </row>
    <row r="61" spans="1:1">
      <c r="A61" s="47"/>
    </row>
    <row r="62" spans="1:1">
      <c r="A62" s="45"/>
    </row>
    <row r="63" spans="1:1">
      <c r="A63" s="45"/>
    </row>
    <row r="64" spans="1:1">
      <c r="A64" s="47"/>
    </row>
    <row r="65" spans="1:1">
      <c r="A65" s="45"/>
    </row>
    <row r="66" spans="1:1">
      <c r="A66" s="45"/>
    </row>
    <row r="67" spans="1:1">
      <c r="A67" s="47"/>
    </row>
    <row r="68" spans="1:1">
      <c r="A68" s="45"/>
    </row>
    <row r="69" spans="1:1">
      <c r="A69" s="45"/>
    </row>
    <row r="70" spans="1:1">
      <c r="A70" s="47"/>
    </row>
    <row r="71" spans="1:1">
      <c r="A71" s="45"/>
    </row>
    <row r="72" spans="1:1">
      <c r="A72" s="45"/>
    </row>
    <row r="73" spans="1:1">
      <c r="A73" s="47"/>
    </row>
    <row r="74" spans="1:1">
      <c r="A74" s="45"/>
    </row>
    <row r="75" spans="1:1" ht="12">
      <c r="A75" s="46"/>
    </row>
    <row r="76" spans="1:1" ht="12">
      <c r="A76" s="46"/>
    </row>
    <row r="77" spans="1:1">
      <c r="A77" s="45"/>
    </row>
    <row r="78" spans="1:1">
      <c r="A78" s="45"/>
    </row>
    <row r="79" spans="1:1">
      <c r="A79" s="45"/>
    </row>
    <row r="80" spans="1:1">
      <c r="A80" s="45"/>
    </row>
    <row r="81" spans="1:1">
      <c r="A81" s="45"/>
    </row>
    <row r="82" spans="1:1">
      <c r="A82" s="45"/>
    </row>
    <row r="83" spans="1:1">
      <c r="A83" s="45"/>
    </row>
    <row r="84" spans="1:1">
      <c r="A84" s="45"/>
    </row>
    <row r="85" spans="1:1">
      <c r="A85" s="45"/>
    </row>
    <row r="86" spans="1:1" ht="12">
      <c r="A86" s="46"/>
    </row>
    <row r="87" spans="1:1">
      <c r="A87" s="45"/>
    </row>
    <row r="88" spans="1:1">
      <c r="A88" s="45"/>
    </row>
    <row r="89" spans="1:1">
      <c r="A89" s="47"/>
    </row>
    <row r="90" spans="1:1">
      <c r="A90" s="45"/>
    </row>
    <row r="91" spans="1:1">
      <c r="A91" s="45"/>
    </row>
    <row r="92" spans="1:1">
      <c r="A92" s="47"/>
    </row>
    <row r="93" spans="1:1">
      <c r="A93" s="45"/>
    </row>
    <row r="94" spans="1:1">
      <c r="A94" s="45"/>
    </row>
    <row r="95" spans="1:1">
      <c r="A95" s="47"/>
    </row>
    <row r="96" spans="1:1">
      <c r="A96" s="45"/>
    </row>
    <row r="97" spans="1:1">
      <c r="A97" s="45"/>
    </row>
    <row r="98" spans="1:1" ht="12">
      <c r="A98" s="46"/>
    </row>
    <row r="99" spans="1:1">
      <c r="A99" s="45"/>
    </row>
    <row r="100" spans="1:1" ht="12">
      <c r="A100" s="46"/>
    </row>
    <row r="101" spans="1:1" ht="12">
      <c r="A101" s="46"/>
    </row>
    <row r="102" spans="1:1">
      <c r="A102" s="45"/>
    </row>
    <row r="103" spans="1:1">
      <c r="A103" s="45"/>
    </row>
    <row r="104" spans="1:1" ht="12">
      <c r="A104" s="46"/>
    </row>
    <row r="105" spans="1:1">
      <c r="A105" s="45"/>
    </row>
    <row r="106" spans="1:1">
      <c r="A106" s="45"/>
    </row>
    <row r="107" spans="1:1" ht="12">
      <c r="A107" s="46"/>
    </row>
    <row r="108" spans="1:1">
      <c r="A108" s="45"/>
    </row>
    <row r="109" spans="1:1">
      <c r="A109" s="45"/>
    </row>
    <row r="110" spans="1:1">
      <c r="A110" s="45"/>
    </row>
  </sheetData>
  <mergeCells count="1">
    <mergeCell ref="A4:K4"/>
  </mergeCells>
  <hyperlinks>
    <hyperlink ref="A7" r:id="rId1" xr:uid="{F8B60340-E846-493C-86CB-C13DA2D7D7F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9DA856-E8A1-4606-B811-02EE3A93DF83}">
  <sheetPr>
    <tabColor theme="8" tint="-0.249977111117893"/>
  </sheetPr>
  <dimension ref="A1:AC16"/>
  <sheetViews>
    <sheetView tabSelected="1" zoomScale="80" zoomScaleNormal="80" workbookViewId="0">
      <selection activeCell="G13" sqref="G13"/>
    </sheetView>
  </sheetViews>
  <sheetFormatPr defaultColWidth="8.75" defaultRowHeight="15" customHeight="1"/>
  <cols>
    <col min="1" max="1" width="7.375" style="2" bestFit="1" customWidth="1"/>
    <col min="2" max="2" width="34.75" style="2" customWidth="1"/>
    <col min="3" max="3" width="37.75" style="2" customWidth="1"/>
    <col min="4" max="4" width="12.5" style="3" customWidth="1"/>
    <col min="5" max="5" width="15.75" style="2" customWidth="1"/>
    <col min="6" max="6" width="13.875" style="2" customWidth="1"/>
    <col min="7" max="7" width="47.625" style="2" customWidth="1"/>
    <col min="8" max="8" width="41" style="2" customWidth="1"/>
    <col min="9" max="9" width="10.75" style="2" bestFit="1" customWidth="1"/>
    <col min="10" max="10" width="10.25" style="2" bestFit="1" customWidth="1"/>
    <col min="11" max="11" width="11.75" style="4" bestFit="1" customWidth="1"/>
    <col min="12" max="12" width="18.875" style="5" customWidth="1"/>
    <col min="13" max="13" width="22.875" style="6" customWidth="1"/>
    <col min="14" max="15" width="19.625" style="7" customWidth="1"/>
    <col min="16" max="16" width="12.875" style="8" customWidth="1"/>
    <col min="17" max="18" width="9.25" style="21" customWidth="1"/>
    <col min="19" max="19" width="47.875" style="2" customWidth="1"/>
    <col min="20" max="20" width="34.25" style="2" customWidth="1"/>
    <col min="21" max="21" width="30.75" style="2" customWidth="1"/>
    <col min="22" max="22" width="26" style="2" customWidth="1"/>
    <col min="23" max="16384" width="8.75" style="2"/>
  </cols>
  <sheetData>
    <row r="1" spans="1:29" s="1" customFormat="1" ht="53.4" thickBot="1">
      <c r="A1" s="10" t="s">
        <v>0</v>
      </c>
      <c r="B1" s="10" t="s">
        <v>94</v>
      </c>
      <c r="C1" s="10" t="s">
        <v>1</v>
      </c>
      <c r="D1" s="11" t="s">
        <v>2</v>
      </c>
      <c r="E1" s="10" t="s">
        <v>3</v>
      </c>
      <c r="F1" s="10" t="s">
        <v>4</v>
      </c>
      <c r="G1" s="10" t="s">
        <v>5</v>
      </c>
      <c r="H1" s="10" t="s">
        <v>6</v>
      </c>
      <c r="I1" s="10" t="s">
        <v>7</v>
      </c>
      <c r="J1" s="10" t="s">
        <v>8</v>
      </c>
      <c r="K1" s="12" t="s">
        <v>9</v>
      </c>
      <c r="L1" s="13" t="s">
        <v>10</v>
      </c>
      <c r="M1" s="22" t="s">
        <v>11</v>
      </c>
      <c r="N1" s="13" t="s">
        <v>12</v>
      </c>
      <c r="O1" s="13" t="s">
        <v>13</v>
      </c>
      <c r="P1" s="14" t="s">
        <v>14</v>
      </c>
      <c r="Q1" s="15" t="s">
        <v>15</v>
      </c>
      <c r="R1" s="15" t="s">
        <v>16</v>
      </c>
      <c r="S1" s="10" t="s">
        <v>17</v>
      </c>
      <c r="T1" s="10" t="s">
        <v>18</v>
      </c>
      <c r="X1" s="2"/>
      <c r="Y1" s="2"/>
      <c r="Z1" s="2"/>
      <c r="AA1" s="2"/>
      <c r="AB1" s="2"/>
      <c r="AC1" s="2"/>
    </row>
    <row r="2" spans="1:29" s="23" customFormat="1" ht="15" customHeight="1">
      <c r="A2" s="23">
        <v>101311</v>
      </c>
      <c r="B2" s="23" t="s">
        <v>112</v>
      </c>
      <c r="C2" s="23" t="s">
        <v>136</v>
      </c>
      <c r="D2" s="24">
        <v>43509</v>
      </c>
      <c r="E2" s="23" t="s">
        <v>13</v>
      </c>
      <c r="F2" s="23" t="s">
        <v>130</v>
      </c>
      <c r="G2" s="23" t="s">
        <v>137</v>
      </c>
      <c r="H2" s="56" t="s">
        <v>147</v>
      </c>
      <c r="I2" s="23" t="s">
        <v>123</v>
      </c>
      <c r="J2" s="23" t="s">
        <v>19</v>
      </c>
      <c r="K2" s="26">
        <v>1</v>
      </c>
      <c r="L2" s="40">
        <v>2700000000</v>
      </c>
      <c r="M2" s="57" t="s">
        <v>150</v>
      </c>
      <c r="N2" s="27">
        <v>1321944232</v>
      </c>
      <c r="O2" s="27">
        <v>289827903</v>
      </c>
      <c r="P2" s="29">
        <v>0.219</v>
      </c>
      <c r="Q2" s="30">
        <v>2.04</v>
      </c>
      <c r="R2" s="30">
        <v>9.32</v>
      </c>
      <c r="S2" s="56" t="s">
        <v>149</v>
      </c>
      <c r="T2" s="56" t="s">
        <v>148</v>
      </c>
    </row>
    <row r="3" spans="1:29" s="32" customFormat="1" ht="15" customHeight="1">
      <c r="A3" s="32">
        <v>101173</v>
      </c>
      <c r="B3" s="32" t="s">
        <v>96</v>
      </c>
      <c r="C3" s="32" t="s">
        <v>97</v>
      </c>
      <c r="D3" s="33">
        <v>43398</v>
      </c>
      <c r="E3" s="32" t="s">
        <v>13</v>
      </c>
      <c r="F3" s="32" t="s">
        <v>98</v>
      </c>
      <c r="G3" s="32" t="s">
        <v>99</v>
      </c>
      <c r="H3" s="32" t="s">
        <v>100</v>
      </c>
      <c r="I3" s="32" t="s">
        <v>101</v>
      </c>
      <c r="J3" s="32" t="s">
        <v>19</v>
      </c>
      <c r="K3" s="34">
        <v>1</v>
      </c>
      <c r="L3" s="35">
        <v>7325000</v>
      </c>
      <c r="M3" s="36" t="s">
        <v>102</v>
      </c>
      <c r="N3" s="37">
        <v>9037446</v>
      </c>
      <c r="O3" s="37">
        <v>809070</v>
      </c>
      <c r="P3" s="34">
        <v>0.09</v>
      </c>
      <c r="Q3" s="38">
        <v>0.81</v>
      </c>
      <c r="R3" s="38">
        <v>9.0500000000000007</v>
      </c>
      <c r="S3" s="32" t="s">
        <v>103</v>
      </c>
      <c r="T3" s="23" t="s">
        <v>139</v>
      </c>
      <c r="U3" s="9"/>
    </row>
    <row r="4" spans="1:29" s="23" customFormat="1" ht="15" customHeight="1">
      <c r="A4" s="23">
        <v>101225</v>
      </c>
      <c r="B4" s="23" t="s">
        <v>118</v>
      </c>
      <c r="C4" s="23" t="s">
        <v>119</v>
      </c>
      <c r="D4" s="24">
        <v>43385</v>
      </c>
      <c r="E4" s="23" t="s">
        <v>120</v>
      </c>
      <c r="F4" s="23" t="s">
        <v>20</v>
      </c>
      <c r="G4" s="23" t="s">
        <v>121</v>
      </c>
      <c r="H4" s="23" t="s">
        <v>122</v>
      </c>
      <c r="I4" s="23" t="s">
        <v>123</v>
      </c>
      <c r="J4" s="25" t="s">
        <v>19</v>
      </c>
      <c r="K4" s="26">
        <v>1</v>
      </c>
      <c r="L4" s="27">
        <v>40000000</v>
      </c>
      <c r="M4" s="28" t="s">
        <v>124</v>
      </c>
      <c r="N4" s="27">
        <v>103700000</v>
      </c>
      <c r="O4" s="27">
        <v>-25900000</v>
      </c>
      <c r="P4" s="29">
        <v>-0.25</v>
      </c>
      <c r="Q4" s="30">
        <v>0.39</v>
      </c>
      <c r="R4" s="30" t="s">
        <v>125</v>
      </c>
      <c r="S4" s="23" t="s">
        <v>126</v>
      </c>
      <c r="T4" s="23" t="s">
        <v>127</v>
      </c>
    </row>
    <row r="5" spans="1:29" s="23" customFormat="1" ht="15" customHeight="1">
      <c r="A5" s="23">
        <v>100780</v>
      </c>
      <c r="B5" s="23" t="s">
        <v>128</v>
      </c>
      <c r="C5" s="23" t="s">
        <v>129</v>
      </c>
      <c r="D5" s="24">
        <v>42963</v>
      </c>
      <c r="E5" s="23" t="s">
        <v>13</v>
      </c>
      <c r="F5" s="23" t="s">
        <v>130</v>
      </c>
      <c r="G5" s="23" t="s">
        <v>131</v>
      </c>
      <c r="H5" s="23" t="s">
        <v>132</v>
      </c>
      <c r="I5" s="23" t="s">
        <v>116</v>
      </c>
      <c r="J5" s="23" t="s">
        <v>19</v>
      </c>
      <c r="K5" s="26">
        <v>1</v>
      </c>
      <c r="L5" s="27">
        <v>1509000000</v>
      </c>
      <c r="M5" s="28" t="s">
        <v>133</v>
      </c>
      <c r="N5" s="27">
        <v>750000000</v>
      </c>
      <c r="O5" s="27">
        <v>113000000</v>
      </c>
      <c r="P5" s="29">
        <v>0.151</v>
      </c>
      <c r="Q5" s="30">
        <v>2.0099999999999998</v>
      </c>
      <c r="R5" s="30">
        <v>13.35</v>
      </c>
      <c r="S5" s="23" t="s">
        <v>134</v>
      </c>
      <c r="T5" s="23" t="s">
        <v>135</v>
      </c>
      <c r="U5" s="31"/>
      <c r="V5" s="31"/>
    </row>
    <row r="6" spans="1:29" s="32" customFormat="1" ht="15" customHeight="1">
      <c r="A6" s="32">
        <v>100768</v>
      </c>
      <c r="B6" s="32" t="s">
        <v>104</v>
      </c>
      <c r="C6" s="32" t="s">
        <v>105</v>
      </c>
      <c r="D6" s="33">
        <v>42675</v>
      </c>
      <c r="E6" s="32" t="s">
        <v>13</v>
      </c>
      <c r="F6" s="32" t="s">
        <v>21</v>
      </c>
      <c r="G6" s="32" t="s">
        <v>106</v>
      </c>
      <c r="H6" s="32" t="s">
        <v>107</v>
      </c>
      <c r="I6" s="32" t="s">
        <v>108</v>
      </c>
      <c r="J6" s="32" t="s">
        <v>19</v>
      </c>
      <c r="K6" s="39">
        <v>1</v>
      </c>
      <c r="L6" s="35">
        <v>55500000</v>
      </c>
      <c r="M6" s="36" t="s">
        <v>109</v>
      </c>
      <c r="N6" s="37">
        <v>32566328</v>
      </c>
      <c r="O6" s="37">
        <v>8666504</v>
      </c>
      <c r="P6" s="34">
        <v>0.26600000000000001</v>
      </c>
      <c r="Q6" s="38">
        <v>1.7</v>
      </c>
      <c r="R6" s="38">
        <v>6.4</v>
      </c>
      <c r="S6" s="32" t="s">
        <v>110</v>
      </c>
      <c r="T6" s="32" t="s">
        <v>111</v>
      </c>
    </row>
    <row r="7" spans="1:29" s="32" customFormat="1" ht="15" customHeight="1">
      <c r="A7" s="32">
        <v>100140</v>
      </c>
      <c r="B7" s="32" t="s">
        <v>112</v>
      </c>
      <c r="C7" s="32" t="s">
        <v>113</v>
      </c>
      <c r="D7" s="33">
        <v>41597</v>
      </c>
      <c r="E7" s="32" t="s">
        <v>13</v>
      </c>
      <c r="F7" s="32" t="s">
        <v>20</v>
      </c>
      <c r="G7" s="32" t="s">
        <v>114</v>
      </c>
      <c r="H7" s="32" t="s">
        <v>115</v>
      </c>
      <c r="I7" s="32" t="s">
        <v>116</v>
      </c>
      <c r="J7" s="32" t="s">
        <v>19</v>
      </c>
      <c r="K7" s="39">
        <v>0.55000000000000004</v>
      </c>
      <c r="L7" s="35">
        <v>23090909</v>
      </c>
      <c r="M7" s="36" t="s">
        <v>117</v>
      </c>
      <c r="N7" s="37">
        <v>5566720</v>
      </c>
      <c r="O7" s="37">
        <v>3121659</v>
      </c>
      <c r="P7" s="34">
        <v>0.56100000000000005</v>
      </c>
      <c r="Q7" s="38">
        <v>4.1500000000000004</v>
      </c>
      <c r="R7" s="38">
        <v>7.4</v>
      </c>
      <c r="S7" s="32" t="s">
        <v>103</v>
      </c>
      <c r="T7" s="23" t="s">
        <v>138</v>
      </c>
    </row>
    <row r="14" spans="1:29" ht="15" customHeight="1">
      <c r="O14" s="41"/>
    </row>
    <row r="15" spans="1:29" ht="15" customHeight="1">
      <c r="O15" s="41"/>
    </row>
    <row r="16" spans="1:29" ht="15" customHeight="1">
      <c r="O16" s="41"/>
    </row>
  </sheetData>
  <autoFilter ref="A1:T7" xr:uid="{C03FE503-28FE-4723-972D-9FEB5CEBC42C}"/>
  <sortState xmlns:xlrd2="http://schemas.microsoft.com/office/spreadsheetml/2017/richdata2" ref="A3:AC7">
    <sortCondition descending="1" ref="D3:D7"/>
  </sortState>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3A8B22-EC8F-4714-992B-B6A7CBD9FA98}">
  <sheetPr>
    <tabColor theme="8" tint="-0.249977111117893"/>
  </sheetPr>
  <dimension ref="A1:I12"/>
  <sheetViews>
    <sheetView zoomScale="80" zoomScaleNormal="80" workbookViewId="0">
      <selection activeCell="L30" sqref="L30"/>
    </sheetView>
  </sheetViews>
  <sheetFormatPr defaultColWidth="8.75" defaultRowHeight="13.2"/>
  <cols>
    <col min="1" max="4" width="18.25" style="2" customWidth="1"/>
    <col min="5" max="5" width="3.75" style="2" customWidth="1"/>
    <col min="6" max="8" width="11.25" style="2" customWidth="1"/>
    <col min="9" max="16384" width="8.75" style="2"/>
  </cols>
  <sheetData>
    <row r="1" spans="1:9">
      <c r="A1" s="48"/>
      <c r="B1" s="48"/>
      <c r="C1" s="48"/>
      <c r="D1" s="48"/>
      <c r="E1" s="48"/>
      <c r="F1" s="48"/>
      <c r="G1" s="48"/>
      <c r="H1" s="48"/>
    </row>
    <row r="2" spans="1:9" ht="13.8" thickBot="1">
      <c r="B2" s="59" t="s">
        <v>22</v>
      </c>
      <c r="C2" s="59"/>
      <c r="D2" s="59"/>
      <c r="E2" s="18"/>
      <c r="F2" s="59" t="s">
        <v>95</v>
      </c>
      <c r="G2" s="59"/>
      <c r="H2" s="59"/>
    </row>
    <row r="3" spans="1:9" ht="27.6" customHeight="1" thickBot="1">
      <c r="B3" s="19" t="s">
        <v>10</v>
      </c>
      <c r="C3" s="19" t="s">
        <v>12</v>
      </c>
      <c r="D3" s="19" t="s">
        <v>13</v>
      </c>
      <c r="E3" s="18"/>
      <c r="F3" s="19" t="s">
        <v>23</v>
      </c>
      <c r="G3" s="20" t="s">
        <v>24</v>
      </c>
      <c r="H3" s="20" t="s">
        <v>25</v>
      </c>
    </row>
    <row r="4" spans="1:9">
      <c r="A4" s="16" t="s">
        <v>26</v>
      </c>
      <c r="B4" s="5">
        <f>_xlfn.AGGREGATE(16,5,'Transaction Database'!L1:L8092,0.1)</f>
        <v>15207954.5</v>
      </c>
      <c r="C4" s="5">
        <f>_xlfn.AGGREGATE(16,5,'Transaction Database'!N1:N8092,0.1)</f>
        <v>7302083</v>
      </c>
      <c r="D4" s="5">
        <f>_xlfn.AGGREGATE(16,5,'Transaction Database'!O1:O8092,0.1)</f>
        <v>-12545465</v>
      </c>
      <c r="E4" s="16"/>
      <c r="F4" s="4">
        <f>_xlfn.AGGREGATE(16,5,'Transaction Database'!P1:P8092,0.1)</f>
        <v>-8.0000000000000016E-2</v>
      </c>
      <c r="G4" s="17">
        <f>_xlfn.AGGREGATE(16,5,'Transaction Database'!Q1:Q8092,0.1)</f>
        <v>0.60000000000000009</v>
      </c>
      <c r="H4" s="17">
        <f>_xlfn.AGGREGATE(16,5,'Transaction Database'!R1:R8092,0.1)</f>
        <v>6.8000000000000007</v>
      </c>
      <c r="I4" s="4"/>
    </row>
    <row r="5" spans="1:9">
      <c r="A5" s="16" t="s">
        <v>27</v>
      </c>
      <c r="B5" s="5">
        <f>_xlfn.AGGREGATE(16,5,'Transaction Database'!L1:L8092,0.25)</f>
        <v>27318181.75</v>
      </c>
      <c r="C5" s="5">
        <f>_xlfn.AGGREGATE(16,5,'Transaction Database'!N3:N8093,0.25)</f>
        <v>9037446</v>
      </c>
      <c r="D5" s="5">
        <f>_xlfn.AGGREGATE(16,5,'Transaction Database'!O3:O8093,0.25)</f>
        <v>809070</v>
      </c>
      <c r="E5" s="16"/>
      <c r="F5" s="4">
        <f>_xlfn.AGGREGATE(16,5,'Transaction Database'!P1:P8092,0.25)</f>
        <v>0.10525</v>
      </c>
      <c r="G5" s="17">
        <f>_xlfn.AGGREGATE(16,5,'Transaction Database'!Q1:Q8092,0.25)</f>
        <v>1.0325</v>
      </c>
      <c r="H5" s="17">
        <f>_xlfn.AGGREGATE(16,5,'Transaction Database'!R1:R8092,0.25)</f>
        <v>7.4</v>
      </c>
      <c r="I5" s="4"/>
    </row>
    <row r="6" spans="1:9">
      <c r="A6" s="16" t="s">
        <v>28</v>
      </c>
      <c r="B6" s="5">
        <f>_xlfn.AGGREGATE(12,5,'Transaction Database'!L1:L8092)</f>
        <v>47750000</v>
      </c>
      <c r="C6" s="5">
        <f>_xlfn.AGGREGATE(16,5,'Transaction Database'!N3:N8094,0.5)</f>
        <v>32566328</v>
      </c>
      <c r="D6" s="5">
        <f>_xlfn.AGGREGATE(16,5,'Transaction Database'!O3:O8094,0.5)</f>
        <v>3121659</v>
      </c>
      <c r="E6" s="16"/>
      <c r="F6" s="4">
        <f>_xlfn.AGGREGATE(12,5,'Transaction Database'!P1:P8092)</f>
        <v>0.185</v>
      </c>
      <c r="G6" s="17">
        <f>_xlfn.AGGREGATE(12,5,'Transaction Database'!Q1:Q8092)</f>
        <v>1.855</v>
      </c>
      <c r="H6" s="17">
        <f>_xlfn.AGGREGATE(12,5,'Transaction Database'!R1:R8092)</f>
        <v>9.0500000000000007</v>
      </c>
      <c r="I6" s="4"/>
    </row>
    <row r="7" spans="1:9">
      <c r="A7" s="16" t="s">
        <v>29</v>
      </c>
      <c r="B7" s="5">
        <f>_xlfn.AGGREGATE(16,5,'Transaction Database'!L1:L8092,0.75)</f>
        <v>1145625000</v>
      </c>
      <c r="C7" s="5">
        <f>_xlfn.AGGREGATE(16,5,'Transaction Database'!N3:N8096,0.75)</f>
        <v>103700000</v>
      </c>
      <c r="D7" s="5">
        <f>_xlfn.AGGREGATE(16,5,'Transaction Database'!O3:O8096,0.75)</f>
        <v>8666504</v>
      </c>
      <c r="E7" s="16"/>
      <c r="F7" s="4">
        <f>_xlfn.AGGREGATE(16,5,'Transaction Database'!P1:P8092,0.75)</f>
        <v>0.25425000000000003</v>
      </c>
      <c r="G7" s="17">
        <f>_xlfn.AGGREGATE(16,5,'Transaction Database'!Q1:Q8092,0.75)</f>
        <v>2.0324999999999998</v>
      </c>
      <c r="H7" s="17">
        <f>_xlfn.AGGREGATE(16,5,'Transaction Database'!R1:R8092,0.75)</f>
        <v>9.32</v>
      </c>
      <c r="I7" s="4"/>
    </row>
    <row r="8" spans="1:9">
      <c r="A8" s="16" t="s">
        <v>30</v>
      </c>
      <c r="B8" s="5">
        <f>_xlfn.AGGREGATE(16,5,'Transaction Database'!L1:L8092,0.9)</f>
        <v>2104500000</v>
      </c>
      <c r="C8" s="5">
        <f>_xlfn.AGGREGATE(16,5,'Transaction Database'!N3:N8097,0.9)</f>
        <v>491479999.99999976</v>
      </c>
      <c r="D8" s="5">
        <f>_xlfn.AGGREGATE(16,5,'Transaction Database'!O3:O8097,0.9)</f>
        <v>71266601.599999964</v>
      </c>
      <c r="E8" s="16"/>
      <c r="F8" s="4">
        <f>_xlfn.AGGREGATE(16,5,'Transaction Database'!P1:P8092,0.9)</f>
        <v>0.41350000000000003</v>
      </c>
      <c r="G8" s="17">
        <f>_xlfn.AGGREGATE(16,5,'Transaction Database'!Q1:Q8092,0.9)</f>
        <v>3.0950000000000002</v>
      </c>
      <c r="H8" s="17">
        <f>_xlfn.AGGREGATE(16,5,'Transaction Database'!R1:R8092,0.9)</f>
        <v>11.738</v>
      </c>
      <c r="I8" s="4"/>
    </row>
    <row r="9" spans="1:9">
      <c r="A9" s="16"/>
      <c r="B9" s="5"/>
      <c r="C9" s="5"/>
      <c r="D9" s="5"/>
      <c r="E9" s="16"/>
      <c r="F9" s="4"/>
      <c r="G9" s="17"/>
      <c r="H9" s="17"/>
      <c r="I9" s="4"/>
    </row>
    <row r="10" spans="1:9">
      <c r="A10" s="16" t="s">
        <v>31</v>
      </c>
      <c r="B10" s="5">
        <f>_xlfn.AGGREGATE(1,5,'Transaction Database'!L1:L8092)</f>
        <v>722485984.83333337</v>
      </c>
      <c r="C10" s="5">
        <f>_xlfn.AGGREGATE(1,5,'Transaction Database'!$N$1:$N$8092)</f>
        <v>370469121</v>
      </c>
      <c r="D10" s="5">
        <f>_xlfn.AGGREGATE(1,5,'Transaction Database'!$O$1:$O$8092)</f>
        <v>64920856</v>
      </c>
      <c r="E10" s="5"/>
      <c r="F10" s="4">
        <f>_xlfn.AGGREGATE(1,5,'Transaction Database'!$P$1:$P$8092)</f>
        <v>0.17283333333333331</v>
      </c>
      <c r="G10" s="17">
        <f>_xlfn.AGGREGATE(1,5,'Transaction Database'!$Q$1:$Q$8092)</f>
        <v>1.8500000000000003</v>
      </c>
      <c r="H10" s="17">
        <f>_xlfn.AGGREGATE(1,5,'Transaction Database'!$R$1:$R$8092)</f>
        <v>9.1039999999999992</v>
      </c>
      <c r="I10" s="4"/>
    </row>
    <row r="12" spans="1:9">
      <c r="A12" s="49" t="s">
        <v>32</v>
      </c>
      <c r="B12" s="49">
        <f>_xlfn.AGGREGATE(2,5,'Transaction Database'!A3:A8092)</f>
        <v>5</v>
      </c>
      <c r="C12" s="49"/>
      <c r="D12" s="49"/>
      <c r="E12" s="49"/>
      <c r="F12" s="49"/>
      <c r="G12" s="49"/>
      <c r="H12" s="49"/>
    </row>
  </sheetData>
  <mergeCells count="2">
    <mergeCell ref="B2:D2"/>
    <mergeCell ref="F2:H2"/>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CB473B-3011-4B60-A5A9-69D11BEC1774}">
  <sheetPr>
    <tabColor theme="8" tint="0.39997558519241921"/>
  </sheetPr>
  <dimension ref="A1:A96"/>
  <sheetViews>
    <sheetView zoomScale="80" zoomScaleNormal="80" workbookViewId="0">
      <selection activeCell="F19" sqref="F19"/>
    </sheetView>
  </sheetViews>
  <sheetFormatPr defaultColWidth="11.625" defaultRowHeight="13.2"/>
  <cols>
    <col min="1" max="16384" width="11.625" style="43"/>
  </cols>
  <sheetData>
    <row r="1" spans="1:1" ht="15.6">
      <c r="A1" s="42" t="s">
        <v>33</v>
      </c>
    </row>
    <row r="2" spans="1:1">
      <c r="A2" s="44" t="s">
        <v>34</v>
      </c>
    </row>
    <row r="3" spans="1:1">
      <c r="A3" s="45" t="s">
        <v>140</v>
      </c>
    </row>
    <row r="4" spans="1:1">
      <c r="A4" s="45"/>
    </row>
    <row r="5" spans="1:1">
      <c r="A5" s="46" t="s">
        <v>35</v>
      </c>
    </row>
    <row r="6" spans="1:1">
      <c r="A6" s="45" t="s">
        <v>36</v>
      </c>
    </row>
    <row r="7" spans="1:1">
      <c r="A7" s="45"/>
    </row>
    <row r="8" spans="1:1">
      <c r="A8" s="46" t="s">
        <v>37</v>
      </c>
    </row>
    <row r="9" spans="1:1">
      <c r="A9" s="45" t="s">
        <v>38</v>
      </c>
    </row>
    <row r="10" spans="1:1">
      <c r="A10" s="45"/>
    </row>
    <row r="11" spans="1:1">
      <c r="A11" s="45" t="s">
        <v>39</v>
      </c>
    </row>
    <row r="12" spans="1:1">
      <c r="A12" s="45"/>
    </row>
    <row r="13" spans="1:1">
      <c r="A13" s="45" t="s">
        <v>40</v>
      </c>
    </row>
    <row r="14" spans="1:1">
      <c r="A14" s="45"/>
    </row>
    <row r="15" spans="1:1">
      <c r="A15" s="45" t="s">
        <v>141</v>
      </c>
    </row>
    <row r="16" spans="1:1">
      <c r="A16" s="45"/>
    </row>
    <row r="17" spans="1:1">
      <c r="A17" s="45" t="s">
        <v>41</v>
      </c>
    </row>
    <row r="18" spans="1:1">
      <c r="A18" s="45"/>
    </row>
    <row r="19" spans="1:1">
      <c r="A19" s="46" t="s">
        <v>42</v>
      </c>
    </row>
    <row r="20" spans="1:1">
      <c r="A20" s="45" t="s">
        <v>43</v>
      </c>
    </row>
    <row r="21" spans="1:1">
      <c r="A21" s="45"/>
    </row>
    <row r="22" spans="1:1">
      <c r="A22" s="46" t="s">
        <v>44</v>
      </c>
    </row>
    <row r="23" spans="1:1">
      <c r="A23" s="45" t="s">
        <v>45</v>
      </c>
    </row>
    <row r="24" spans="1:1">
      <c r="A24" s="45"/>
    </row>
    <row r="25" spans="1:1">
      <c r="A25" s="46" t="s">
        <v>46</v>
      </c>
    </row>
    <row r="26" spans="1:1">
      <c r="A26" s="45" t="s">
        <v>47</v>
      </c>
    </row>
    <row r="27" spans="1:1">
      <c r="A27" s="45" t="s">
        <v>48</v>
      </c>
    </row>
    <row r="28" spans="1:1">
      <c r="A28" s="45" t="s">
        <v>49</v>
      </c>
    </row>
    <row r="29" spans="1:1">
      <c r="A29" s="45"/>
    </row>
    <row r="30" spans="1:1">
      <c r="A30" s="45"/>
    </row>
    <row r="31" spans="1:1">
      <c r="A31" s="46" t="s">
        <v>50</v>
      </c>
    </row>
    <row r="32" spans="1:1">
      <c r="A32" s="46" t="s">
        <v>34</v>
      </c>
    </row>
    <row r="33" spans="1:1">
      <c r="A33" s="45" t="s">
        <v>51</v>
      </c>
    </row>
    <row r="34" spans="1:1">
      <c r="A34" s="45" t="s">
        <v>34</v>
      </c>
    </row>
    <row r="35" spans="1:1">
      <c r="A35" s="45" t="s">
        <v>52</v>
      </c>
    </row>
    <row r="36" spans="1:1">
      <c r="A36" s="45" t="s">
        <v>34</v>
      </c>
    </row>
    <row r="37" spans="1:1">
      <c r="A37" s="45" t="s">
        <v>53</v>
      </c>
    </row>
    <row r="38" spans="1:1">
      <c r="A38" s="45" t="s">
        <v>34</v>
      </c>
    </row>
    <row r="39" spans="1:1">
      <c r="A39" s="45" t="s">
        <v>54</v>
      </c>
    </row>
    <row r="40" spans="1:1">
      <c r="A40" s="45" t="s">
        <v>34</v>
      </c>
    </row>
    <row r="41" spans="1:1">
      <c r="A41" s="46" t="s">
        <v>55</v>
      </c>
    </row>
    <row r="42" spans="1:1">
      <c r="A42" s="45" t="s">
        <v>56</v>
      </c>
    </row>
    <row r="43" spans="1:1">
      <c r="A43" s="45" t="s">
        <v>34</v>
      </c>
    </row>
    <row r="44" spans="1:1">
      <c r="A44" s="47" t="s">
        <v>57</v>
      </c>
    </row>
    <row r="45" spans="1:1">
      <c r="A45" s="45" t="s">
        <v>58</v>
      </c>
    </row>
    <row r="46" spans="1:1">
      <c r="A46" s="45" t="s">
        <v>34</v>
      </c>
    </row>
    <row r="47" spans="1:1">
      <c r="A47" s="47" t="s">
        <v>59</v>
      </c>
    </row>
    <row r="48" spans="1:1">
      <c r="A48" s="45" t="s">
        <v>60</v>
      </c>
    </row>
    <row r="49" spans="1:1">
      <c r="A49" s="45" t="s">
        <v>34</v>
      </c>
    </row>
    <row r="50" spans="1:1">
      <c r="A50" s="47" t="s">
        <v>61</v>
      </c>
    </row>
    <row r="51" spans="1:1">
      <c r="A51" s="45" t="s">
        <v>62</v>
      </c>
    </row>
    <row r="52" spans="1:1">
      <c r="A52" s="45" t="s">
        <v>34</v>
      </c>
    </row>
    <row r="53" spans="1:1">
      <c r="A53" s="47" t="s">
        <v>63</v>
      </c>
    </row>
    <row r="54" spans="1:1">
      <c r="A54" s="45" t="s">
        <v>64</v>
      </c>
    </row>
    <row r="55" spans="1:1">
      <c r="A55" s="45" t="s">
        <v>34</v>
      </c>
    </row>
    <row r="56" spans="1:1">
      <c r="A56" s="47" t="s">
        <v>65</v>
      </c>
    </row>
    <row r="57" spans="1:1">
      <c r="A57" s="45" t="s">
        <v>66</v>
      </c>
    </row>
    <row r="58" spans="1:1">
      <c r="A58" s="45" t="s">
        <v>34</v>
      </c>
    </row>
    <row r="59" spans="1:1">
      <c r="A59" s="47" t="s">
        <v>67</v>
      </c>
    </row>
    <row r="60" spans="1:1">
      <c r="A60" s="45" t="s">
        <v>68</v>
      </c>
    </row>
    <row r="61" spans="1:1">
      <c r="A61" s="46" t="s">
        <v>34</v>
      </c>
    </row>
    <row r="62" spans="1:1">
      <c r="A62" s="46" t="s">
        <v>69</v>
      </c>
    </row>
    <row r="63" spans="1:1">
      <c r="A63" s="45" t="s">
        <v>70</v>
      </c>
    </row>
    <row r="64" spans="1:1">
      <c r="A64" s="45" t="s">
        <v>34</v>
      </c>
    </row>
    <row r="65" spans="1:1">
      <c r="A65" s="45" t="s">
        <v>71</v>
      </c>
    </row>
    <row r="66" spans="1:1">
      <c r="A66" s="45" t="s">
        <v>72</v>
      </c>
    </row>
    <row r="67" spans="1:1">
      <c r="A67" s="45" t="s">
        <v>73</v>
      </c>
    </row>
    <row r="68" spans="1:1">
      <c r="A68" s="45" t="s">
        <v>74</v>
      </c>
    </row>
    <row r="69" spans="1:1">
      <c r="A69" s="45" t="s">
        <v>75</v>
      </c>
    </row>
    <row r="70" spans="1:1">
      <c r="A70" s="45" t="s">
        <v>76</v>
      </c>
    </row>
    <row r="71" spans="1:1">
      <c r="A71" s="45" t="s">
        <v>34</v>
      </c>
    </row>
    <row r="72" spans="1:1">
      <c r="A72" s="46" t="s">
        <v>77</v>
      </c>
    </row>
    <row r="73" spans="1:1">
      <c r="A73" s="45" t="s">
        <v>78</v>
      </c>
    </row>
    <row r="74" spans="1:1">
      <c r="A74" s="45" t="s">
        <v>34</v>
      </c>
    </row>
    <row r="75" spans="1:1">
      <c r="A75" s="47" t="s">
        <v>79</v>
      </c>
    </row>
    <row r="76" spans="1:1">
      <c r="A76" s="45" t="s">
        <v>80</v>
      </c>
    </row>
    <row r="77" spans="1:1">
      <c r="A77" s="45" t="s">
        <v>34</v>
      </c>
    </row>
    <row r="78" spans="1:1">
      <c r="A78" s="47" t="s">
        <v>81</v>
      </c>
    </row>
    <row r="79" spans="1:1">
      <c r="A79" s="45" t="s">
        <v>82</v>
      </c>
    </row>
    <row r="80" spans="1:1">
      <c r="A80" s="45" t="s">
        <v>34</v>
      </c>
    </row>
    <row r="81" spans="1:1">
      <c r="A81" s="47" t="s">
        <v>83</v>
      </c>
    </row>
    <row r="82" spans="1:1">
      <c r="A82" s="45" t="s">
        <v>84</v>
      </c>
    </row>
    <row r="83" spans="1:1">
      <c r="A83" s="45" t="s">
        <v>34</v>
      </c>
    </row>
    <row r="84" spans="1:1">
      <c r="A84" s="46" t="s">
        <v>85</v>
      </c>
    </row>
    <row r="85" spans="1:1">
      <c r="A85" s="45" t="s">
        <v>86</v>
      </c>
    </row>
    <row r="86" spans="1:1">
      <c r="A86" s="46" t="s">
        <v>34</v>
      </c>
    </row>
    <row r="87" spans="1:1">
      <c r="A87" s="46" t="s">
        <v>87</v>
      </c>
    </row>
    <row r="88" spans="1:1">
      <c r="A88" s="45" t="s">
        <v>88</v>
      </c>
    </row>
    <row r="89" spans="1:1">
      <c r="A89" s="45" t="s">
        <v>34</v>
      </c>
    </row>
    <row r="90" spans="1:1">
      <c r="A90" s="46" t="s">
        <v>89</v>
      </c>
    </row>
    <row r="91" spans="1:1">
      <c r="A91" s="45" t="s">
        <v>90</v>
      </c>
    </row>
    <row r="92" spans="1:1">
      <c r="A92" s="45" t="s">
        <v>34</v>
      </c>
    </row>
    <row r="93" spans="1:1">
      <c r="A93" s="46" t="s">
        <v>91</v>
      </c>
    </row>
    <row r="94" spans="1:1">
      <c r="A94" s="45" t="s">
        <v>92</v>
      </c>
    </row>
    <row r="95" spans="1:1">
      <c r="A95" s="45" t="s">
        <v>34</v>
      </c>
    </row>
    <row r="96" spans="1:1">
      <c r="A96" s="45" t="s">
        <v>93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Info</vt:lpstr>
      <vt:lpstr>Transaction Database</vt:lpstr>
      <vt:lpstr>Benchmarks</vt:lpstr>
      <vt:lpstr>Terms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williambh3</dc:creator>
  <cp:lastModifiedBy>Will</cp:lastModifiedBy>
  <dcterms:created xsi:type="dcterms:W3CDTF">2018-07-22T03:20:35Z</dcterms:created>
  <dcterms:modified xsi:type="dcterms:W3CDTF">2021-03-09T00:30:05Z</dcterms:modified>
</cp:coreProperties>
</file>